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130" activeTab="3"/>
  </bookViews>
  <sheets>
    <sheet name="ОБЕЗДКА" sheetId="1" r:id="rId1"/>
    <sheet name="КРОС" sheetId="2" r:id="rId2"/>
    <sheet name="ПРЕСК." sheetId="3" r:id="rId3"/>
    <sheet name="КРАЕН" sheetId="4" r:id="rId4"/>
  </sheets>
  <definedNames/>
  <calcPr fullCalcOnLoad="1"/>
</workbook>
</file>

<file path=xl/sharedStrings.xml><?xml version="1.0" encoding="utf-8"?>
<sst xmlns="http://schemas.openxmlformats.org/spreadsheetml/2006/main" count="206" uniqueCount="127">
  <si>
    <t xml:space="preserve">ПРОТОКОЛ </t>
  </si>
  <si>
    <t>За дисциплината обездка от всестранна езда за 1*</t>
  </si>
  <si>
    <t>08.10.2011г. - гр. Русе</t>
  </si>
  <si>
    <t>Съдии: C - ВАСИЛ  ФРАТЕВ. ;         B - НИКОЛАЙ  АСЕНОВ</t>
  </si>
  <si>
    <t>№</t>
  </si>
  <si>
    <t>Състезател</t>
  </si>
  <si>
    <t>Кон</t>
  </si>
  <si>
    <t>ККС</t>
  </si>
  <si>
    <t>Съдии</t>
  </si>
  <si>
    <t>Общ 
сбор</t>
  </si>
  <si>
    <t>Средна 
оценка</t>
  </si>
  <si>
    <t xml:space="preserve">Точки
100 - ср.оц. </t>
  </si>
  <si>
    <t>Точки
100 - ср.оц. х  1.5</t>
  </si>
  <si>
    <t>Общо
нак. Точки</t>
  </si>
  <si>
    <t>С</t>
  </si>
  <si>
    <t>%</t>
  </si>
  <si>
    <t>В</t>
  </si>
  <si>
    <t>ТОДОР КИРОВ</t>
  </si>
  <si>
    <t>ГИГАНТ</t>
  </si>
  <si>
    <t>КАЛОЯН 92</t>
  </si>
  <si>
    <t>ДЕЯНА КАПРАЛОВА</t>
  </si>
  <si>
    <t>СЕКРЕТО</t>
  </si>
  <si>
    <t>КИБЕЛА</t>
  </si>
  <si>
    <t>ЕМИЛ КРАСИМИРОВ</t>
  </si>
  <si>
    <t>САН ДИЕГО</t>
  </si>
  <si>
    <t>СИМОНА МИНЧЕВА</t>
  </si>
  <si>
    <t>ЛАЗУРЕН</t>
  </si>
  <si>
    <t>КРИСТИЯН КОЛЕВ</t>
  </si>
  <si>
    <t>ГАСТРОЛЬОР</t>
  </si>
  <si>
    <t>КАБИЮК</t>
  </si>
  <si>
    <t>МАЯ ЗАХАРИЕВА</t>
  </si>
  <si>
    <t>МИГ</t>
  </si>
  <si>
    <t>БОЖУР</t>
  </si>
  <si>
    <t>ЦВЕТЕЛИНА ПЕЛТЕШКА</t>
  </si>
  <si>
    <t>ДРАКОН</t>
  </si>
  <si>
    <t>ОЛИМПИК</t>
  </si>
  <si>
    <t>СВИЛЕН ПЕТКОВ</t>
  </si>
  <si>
    <t>ВИЗЬОРКА</t>
  </si>
  <si>
    <t>Секретар:</t>
  </si>
  <si>
    <t>Технически делегат:</t>
  </si>
  <si>
    <t>/................................./</t>
  </si>
  <si>
    <t>/.........................../</t>
  </si>
  <si>
    <t xml:space="preserve">СЪПЪТСТВАЩ  ТУРНИР </t>
  </si>
  <si>
    <t xml:space="preserve">  За дисциплината издържливост от всестранна езда за 1*</t>
  </si>
  <si>
    <t xml:space="preserve">  08.10.2010г. - гр. Русе</t>
  </si>
  <si>
    <t>контр.вр. 5:30</t>
  </si>
  <si>
    <t>ПРЕПЯТСТВИЯ</t>
  </si>
  <si>
    <t>Гр.</t>
  </si>
  <si>
    <t>Време</t>
  </si>
  <si>
    <t>Гр.вр.</t>
  </si>
  <si>
    <t>Общо</t>
  </si>
  <si>
    <t>3A</t>
  </si>
  <si>
    <t>3B</t>
  </si>
  <si>
    <t>5A</t>
  </si>
  <si>
    <t>5B</t>
  </si>
  <si>
    <t>5C</t>
  </si>
  <si>
    <t>8A</t>
  </si>
  <si>
    <t>8B</t>
  </si>
  <si>
    <t>10A</t>
  </si>
  <si>
    <t>10B</t>
  </si>
  <si>
    <t>12A</t>
  </si>
  <si>
    <t>12B</t>
  </si>
  <si>
    <t>15A</t>
  </si>
  <si>
    <t>15B</t>
  </si>
  <si>
    <t>16A</t>
  </si>
  <si>
    <t>16B</t>
  </si>
  <si>
    <t>18A</t>
  </si>
  <si>
    <t>18B</t>
  </si>
  <si>
    <t>18C</t>
  </si>
  <si>
    <t>Тодор Киров</t>
  </si>
  <si>
    <t>Гигант</t>
  </si>
  <si>
    <t>Калоян 92</t>
  </si>
  <si>
    <t>5,26,77</t>
  </si>
  <si>
    <t>Деяна Капралова</t>
  </si>
  <si>
    <t>Секрето</t>
  </si>
  <si>
    <t>Кибела</t>
  </si>
  <si>
    <t>5,03,53</t>
  </si>
  <si>
    <t>Емил Красимиров</t>
  </si>
  <si>
    <t>Сан Диего</t>
  </si>
  <si>
    <t>5,37,59</t>
  </si>
  <si>
    <t>Симона Минчева</t>
  </si>
  <si>
    <t>Лазурен</t>
  </si>
  <si>
    <t>5,48,20</t>
  </si>
  <si>
    <t>Свилен Петков</t>
  </si>
  <si>
    <t>Визьорка</t>
  </si>
  <si>
    <t>6,08,69</t>
  </si>
  <si>
    <t>Цветелина Пелтешка</t>
  </si>
  <si>
    <t>Дракон</t>
  </si>
  <si>
    <t>Олимпик</t>
  </si>
  <si>
    <t>6,21,05</t>
  </si>
  <si>
    <t>Мая Захариева</t>
  </si>
  <si>
    <t>Миг</t>
  </si>
  <si>
    <t>Божур</t>
  </si>
  <si>
    <t>ел.</t>
  </si>
  <si>
    <t>Кристиян Колев</t>
  </si>
  <si>
    <t>Гастрольор</t>
  </si>
  <si>
    <t>Кабиюк</t>
  </si>
  <si>
    <t>Секретар:                                      Технически делегат:</t>
  </si>
  <si>
    <t>СЪПЪТСТВАЩ  ТУРНИР</t>
  </si>
  <si>
    <t xml:space="preserve">  09.10.2011г. - гр. Русе</t>
  </si>
  <si>
    <t>4A</t>
  </si>
  <si>
    <t>4B</t>
  </si>
  <si>
    <t>6A</t>
  </si>
  <si>
    <t>6B</t>
  </si>
  <si>
    <t>67.70</t>
  </si>
  <si>
    <t>71.49</t>
  </si>
  <si>
    <t>65.18</t>
  </si>
  <si>
    <t>76.25</t>
  </si>
  <si>
    <t>85.47</t>
  </si>
  <si>
    <t xml:space="preserve">  За дисциплината прескачане на препятствия от всестранна езда за 1* </t>
  </si>
  <si>
    <t>69.92</t>
  </si>
  <si>
    <t xml:space="preserve">                                                                                                                                                      </t>
  </si>
  <si>
    <t>Обездка</t>
  </si>
  <si>
    <t>Етап Д</t>
  </si>
  <si>
    <t>преск.
На преп.</t>
  </si>
  <si>
    <t>Гр. Преп.</t>
  </si>
  <si>
    <t>07 - 09.10.2011год.   Гр.Русе</t>
  </si>
  <si>
    <t xml:space="preserve">СЪПЪТСТВАЩ   ТУРНИР  </t>
  </si>
  <si>
    <t xml:space="preserve">                      Секретар:</t>
  </si>
  <si>
    <t>5:26:77</t>
  </si>
  <si>
    <t>5:03:53</t>
  </si>
  <si>
    <t>5:37:59</t>
  </si>
  <si>
    <t>5:48:20</t>
  </si>
  <si>
    <t>6:08:69</t>
  </si>
  <si>
    <t>6:21:05</t>
  </si>
  <si>
    <t xml:space="preserve">                     КРАЕН  ПРОТОКОЛ</t>
  </si>
  <si>
    <t xml:space="preserve">
ВСЕСТРАННА      ЕЗДА  - клас "1*" 
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</si>
</sst>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9"/>
      <color indexed="9"/>
      <name val="Arial"/>
      <family val="2"/>
    </font>
    <font>
      <sz val="11"/>
      <color indexed="63"/>
      <name val="Arial"/>
      <family val="2"/>
    </font>
    <font>
      <sz val="13"/>
      <color indexed="63"/>
      <name val="Arial"/>
      <family val="2"/>
    </font>
    <font>
      <b/>
      <sz val="10"/>
      <color indexed="63"/>
      <name val="Arial Narrow"/>
      <family val="2"/>
    </font>
    <font>
      <b/>
      <sz val="7"/>
      <color indexed="63"/>
      <name val="Arial Narrow"/>
      <family val="2"/>
    </font>
    <font>
      <sz val="7"/>
      <name val="Arial"/>
      <family val="2"/>
    </font>
    <font>
      <sz val="7"/>
      <color indexed="63"/>
      <name val="Arial Narrow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2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10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right" wrapText="1"/>
    </xf>
    <xf numFmtId="2" fontId="12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7">
      <selection activeCell="D18" sqref="D18"/>
    </sheetView>
  </sheetViews>
  <sheetFormatPr defaultColWidth="9.140625" defaultRowHeight="15"/>
  <cols>
    <col min="1" max="1" width="3.00390625" style="0" customWidth="1"/>
    <col min="2" max="2" width="23.421875" style="0" customWidth="1"/>
    <col min="3" max="3" width="11.00390625" style="0" customWidth="1"/>
    <col min="4" max="4" width="11.8515625" style="0" customWidth="1"/>
    <col min="5" max="5" width="7.8515625" style="0" customWidth="1"/>
    <col min="6" max="6" width="8.28125" style="0" customWidth="1"/>
    <col min="7" max="7" width="2.140625" style="0" hidden="1" customWidth="1"/>
    <col min="8" max="8" width="6.28125" style="0" customWidth="1"/>
    <col min="9" max="9" width="8.7109375" style="0" customWidth="1"/>
    <col min="10" max="10" width="7.8515625" style="0" customWidth="1"/>
    <col min="11" max="11" width="7.28125" style="0" customWidth="1"/>
    <col min="12" max="12" width="7.140625" style="0" customWidth="1"/>
    <col min="13" max="13" width="8.8515625" style="0" customWidth="1"/>
    <col min="14" max="14" width="8.421875" style="0" customWidth="1"/>
    <col min="15" max="15" width="11.8515625" style="0" customWidth="1"/>
  </cols>
  <sheetData>
    <row r="1" spans="3:15" ht="16.5">
      <c r="C1" s="1"/>
      <c r="D1" s="1"/>
      <c r="J1" s="1"/>
      <c r="K1" s="1"/>
      <c r="L1" s="1"/>
      <c r="M1" s="1"/>
      <c r="N1" s="2"/>
      <c r="O1" s="2"/>
    </row>
    <row r="2" spans="1:15" ht="18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6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6.5" customHeight="1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6.5" customHeight="1">
      <c r="A5" s="1"/>
      <c r="B5" s="77" t="s">
        <v>42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3"/>
      <c r="B7" s="79" t="s">
        <v>3</v>
      </c>
      <c r="C7" s="79"/>
      <c r="D7" s="79"/>
      <c r="E7" s="79"/>
      <c r="F7" s="79"/>
      <c r="G7" s="79"/>
      <c r="H7" s="79"/>
      <c r="I7" s="79"/>
      <c r="J7" s="79"/>
      <c r="K7" s="79"/>
      <c r="L7" s="4"/>
      <c r="M7" s="3"/>
      <c r="N7" s="5"/>
      <c r="O7" s="5"/>
    </row>
    <row r="8" spans="1:15" ht="15.75" customHeight="1">
      <c r="A8" s="73" t="s">
        <v>4</v>
      </c>
      <c r="B8" s="73" t="s">
        <v>5</v>
      </c>
      <c r="C8" s="73" t="s">
        <v>6</v>
      </c>
      <c r="D8" s="73" t="s">
        <v>7</v>
      </c>
      <c r="E8" s="74" t="s">
        <v>8</v>
      </c>
      <c r="F8" s="75"/>
      <c r="G8" s="75"/>
      <c r="H8" s="75"/>
      <c r="I8" s="76"/>
      <c r="J8" s="71" t="s">
        <v>9</v>
      </c>
      <c r="K8" s="71" t="s">
        <v>10</v>
      </c>
      <c r="L8" s="7"/>
      <c r="M8" s="71" t="s">
        <v>11</v>
      </c>
      <c r="N8" s="71" t="s">
        <v>12</v>
      </c>
      <c r="O8" s="71" t="s">
        <v>13</v>
      </c>
    </row>
    <row r="9" spans="1:15" ht="63" customHeight="1">
      <c r="A9" s="73"/>
      <c r="B9" s="73"/>
      <c r="C9" s="73"/>
      <c r="D9" s="73"/>
      <c r="E9" s="6" t="s">
        <v>14</v>
      </c>
      <c r="F9" s="6" t="s">
        <v>15</v>
      </c>
      <c r="G9" s="6"/>
      <c r="H9" s="6" t="s">
        <v>16</v>
      </c>
      <c r="I9" s="6" t="s">
        <v>15</v>
      </c>
      <c r="J9" s="72"/>
      <c r="K9" s="72"/>
      <c r="L9" s="8" t="s">
        <v>15</v>
      </c>
      <c r="M9" s="72"/>
      <c r="N9" s="72"/>
      <c r="O9" s="72"/>
    </row>
    <row r="10" spans="1:15" ht="17.25" customHeight="1">
      <c r="A10" s="9">
        <v>1</v>
      </c>
      <c r="B10" s="10" t="s">
        <v>17</v>
      </c>
      <c r="C10" s="10" t="s">
        <v>18</v>
      </c>
      <c r="D10" s="10" t="s">
        <v>19</v>
      </c>
      <c r="E10" s="11">
        <v>136</v>
      </c>
      <c r="F10" s="12">
        <f aca="true" t="shared" si="0" ref="F10:F18">E10/230</f>
        <v>0.591304347826087</v>
      </c>
      <c r="G10" s="13"/>
      <c r="H10" s="11">
        <v>149</v>
      </c>
      <c r="I10" s="12">
        <f aca="true" t="shared" si="1" ref="I10:I18">H10/230</f>
        <v>0.6478260869565218</v>
      </c>
      <c r="J10" s="11">
        <f aca="true" t="shared" si="2" ref="J10:J18">E10+H10</f>
        <v>285</v>
      </c>
      <c r="K10" s="14">
        <f aca="true" t="shared" si="3" ref="K10:K18">J10/2</f>
        <v>142.5</v>
      </c>
      <c r="L10" s="11">
        <f aca="true" t="shared" si="4" ref="L10:L18">K10/230*100</f>
        <v>61.95652173913043</v>
      </c>
      <c r="M10" s="15">
        <f aca="true" t="shared" si="5" ref="M10:M18">L10-100</f>
        <v>-38.04347826086957</v>
      </c>
      <c r="N10" s="11">
        <f aca="true" t="shared" si="6" ref="N10:N18">M10*1.5</f>
        <v>-57.06521739130436</v>
      </c>
      <c r="O10" s="15">
        <f aca="true" t="shared" si="7" ref="O10:O18">N10*1</f>
        <v>-57.06521739130436</v>
      </c>
    </row>
    <row r="11" spans="1:15" ht="17.25" customHeight="1">
      <c r="A11" s="9">
        <v>2</v>
      </c>
      <c r="B11" s="10" t="s">
        <v>20</v>
      </c>
      <c r="C11" s="10" t="s">
        <v>21</v>
      </c>
      <c r="D11" s="10" t="s">
        <v>22</v>
      </c>
      <c r="E11" s="11">
        <v>135</v>
      </c>
      <c r="F11" s="12">
        <f t="shared" si="0"/>
        <v>0.5869565217391305</v>
      </c>
      <c r="G11" s="13"/>
      <c r="H11" s="11">
        <v>148</v>
      </c>
      <c r="I11" s="12">
        <f t="shared" si="1"/>
        <v>0.6434782608695652</v>
      </c>
      <c r="J11" s="11">
        <f t="shared" si="2"/>
        <v>283</v>
      </c>
      <c r="K11" s="14">
        <f t="shared" si="3"/>
        <v>141.5</v>
      </c>
      <c r="L11" s="11">
        <f t="shared" si="4"/>
        <v>61.52173913043478</v>
      </c>
      <c r="M11" s="15">
        <f t="shared" si="5"/>
        <v>-38.47826086956522</v>
      </c>
      <c r="N11" s="11">
        <f t="shared" si="6"/>
        <v>-57.71739130434783</v>
      </c>
      <c r="O11" s="15">
        <f t="shared" si="7"/>
        <v>-57.71739130434783</v>
      </c>
    </row>
    <row r="12" spans="1:15" ht="17.25" customHeight="1">
      <c r="A12" s="9">
        <v>3</v>
      </c>
      <c r="B12" s="10" t="s">
        <v>23</v>
      </c>
      <c r="C12" s="10" t="s">
        <v>24</v>
      </c>
      <c r="D12" s="10" t="s">
        <v>19</v>
      </c>
      <c r="E12" s="11">
        <v>129</v>
      </c>
      <c r="F12" s="12">
        <f t="shared" si="0"/>
        <v>0.5608695652173913</v>
      </c>
      <c r="G12" s="13"/>
      <c r="H12" s="11">
        <v>133</v>
      </c>
      <c r="I12" s="12">
        <f t="shared" si="1"/>
        <v>0.5782608695652174</v>
      </c>
      <c r="J12" s="11">
        <f t="shared" si="2"/>
        <v>262</v>
      </c>
      <c r="K12" s="14">
        <f t="shared" si="3"/>
        <v>131</v>
      </c>
      <c r="L12" s="11">
        <f t="shared" si="4"/>
        <v>56.95652173913044</v>
      </c>
      <c r="M12" s="15">
        <f t="shared" si="5"/>
        <v>-43.04347826086956</v>
      </c>
      <c r="N12" s="11">
        <f t="shared" si="6"/>
        <v>-64.56521739130434</v>
      </c>
      <c r="O12" s="15">
        <f t="shared" si="7"/>
        <v>-64.56521739130434</v>
      </c>
    </row>
    <row r="13" spans="1:15" ht="17.25" customHeight="1">
      <c r="A13" s="9">
        <v>4</v>
      </c>
      <c r="B13" s="10" t="s">
        <v>25</v>
      </c>
      <c r="C13" s="10" t="s">
        <v>26</v>
      </c>
      <c r="D13" s="10" t="s">
        <v>19</v>
      </c>
      <c r="E13" s="11">
        <v>123</v>
      </c>
      <c r="F13" s="12">
        <f t="shared" si="0"/>
        <v>0.5347826086956522</v>
      </c>
      <c r="G13" s="13"/>
      <c r="H13" s="11">
        <v>114</v>
      </c>
      <c r="I13" s="12">
        <f t="shared" si="1"/>
        <v>0.4956521739130435</v>
      </c>
      <c r="J13" s="11">
        <f t="shared" si="2"/>
        <v>237</v>
      </c>
      <c r="K13" s="14">
        <f t="shared" si="3"/>
        <v>118.5</v>
      </c>
      <c r="L13" s="11">
        <f t="shared" si="4"/>
        <v>51.52173913043478</v>
      </c>
      <c r="M13" s="15">
        <f t="shared" si="5"/>
        <v>-48.47826086956522</v>
      </c>
      <c r="N13" s="11">
        <f t="shared" si="6"/>
        <v>-72.71739130434783</v>
      </c>
      <c r="O13" s="15">
        <f t="shared" si="7"/>
        <v>-72.71739130434783</v>
      </c>
    </row>
    <row r="14" spans="1:15" ht="17.25" customHeight="1">
      <c r="A14" s="9">
        <v>5</v>
      </c>
      <c r="B14" s="10" t="s">
        <v>27</v>
      </c>
      <c r="C14" s="10" t="s">
        <v>28</v>
      </c>
      <c r="D14" s="10" t="s">
        <v>29</v>
      </c>
      <c r="E14" s="11">
        <v>118</v>
      </c>
      <c r="F14" s="12">
        <f t="shared" si="0"/>
        <v>0.5130434782608696</v>
      </c>
      <c r="G14" s="13"/>
      <c r="H14" s="11">
        <v>111</v>
      </c>
      <c r="I14" s="12">
        <f t="shared" si="1"/>
        <v>0.4826086956521739</v>
      </c>
      <c r="J14" s="11">
        <f t="shared" si="2"/>
        <v>229</v>
      </c>
      <c r="K14" s="14">
        <f t="shared" si="3"/>
        <v>114.5</v>
      </c>
      <c r="L14" s="11">
        <f t="shared" si="4"/>
        <v>49.78260869565217</v>
      </c>
      <c r="M14" s="15">
        <f t="shared" si="5"/>
        <v>-50.21739130434783</v>
      </c>
      <c r="N14" s="11">
        <f t="shared" si="6"/>
        <v>-75.32608695652175</v>
      </c>
      <c r="O14" s="15">
        <f t="shared" si="7"/>
        <v>-75.32608695652175</v>
      </c>
    </row>
    <row r="15" spans="1:15" ht="17.25" customHeight="1">
      <c r="A15" s="9">
        <v>6</v>
      </c>
      <c r="B15" s="10" t="s">
        <v>30</v>
      </c>
      <c r="C15" s="10" t="s">
        <v>31</v>
      </c>
      <c r="D15" s="10" t="s">
        <v>32</v>
      </c>
      <c r="E15" s="11">
        <v>115</v>
      </c>
      <c r="F15" s="12">
        <f t="shared" si="0"/>
        <v>0.5</v>
      </c>
      <c r="G15" s="13"/>
      <c r="H15" s="11">
        <v>111</v>
      </c>
      <c r="I15" s="12">
        <f t="shared" si="1"/>
        <v>0.4826086956521739</v>
      </c>
      <c r="J15" s="11">
        <f t="shared" si="2"/>
        <v>226</v>
      </c>
      <c r="K15" s="14">
        <f t="shared" si="3"/>
        <v>113</v>
      </c>
      <c r="L15" s="11">
        <f t="shared" si="4"/>
        <v>49.130434782608695</v>
      </c>
      <c r="M15" s="15">
        <f t="shared" si="5"/>
        <v>-50.869565217391305</v>
      </c>
      <c r="N15" s="11">
        <f t="shared" si="6"/>
        <v>-76.30434782608695</v>
      </c>
      <c r="O15" s="15">
        <f t="shared" si="7"/>
        <v>-76.30434782608695</v>
      </c>
    </row>
    <row r="16" spans="1:15" ht="17.25" customHeight="1">
      <c r="A16" s="16">
        <v>7</v>
      </c>
      <c r="B16" s="10" t="s">
        <v>33</v>
      </c>
      <c r="C16" s="10" t="s">
        <v>34</v>
      </c>
      <c r="D16" s="10" t="s">
        <v>35</v>
      </c>
      <c r="E16" s="11">
        <v>125</v>
      </c>
      <c r="F16" s="12">
        <f t="shared" si="0"/>
        <v>0.5434782608695652</v>
      </c>
      <c r="G16" s="13"/>
      <c r="H16" s="11">
        <v>94</v>
      </c>
      <c r="I16" s="12">
        <f t="shared" si="1"/>
        <v>0.40869565217391307</v>
      </c>
      <c r="J16" s="11">
        <f t="shared" si="2"/>
        <v>219</v>
      </c>
      <c r="K16" s="14">
        <f t="shared" si="3"/>
        <v>109.5</v>
      </c>
      <c r="L16" s="11">
        <f t="shared" si="4"/>
        <v>47.608695652173914</v>
      </c>
      <c r="M16" s="15">
        <f t="shared" si="5"/>
        <v>-52.391304347826086</v>
      </c>
      <c r="N16" s="11">
        <f t="shared" si="6"/>
        <v>-78.58695652173913</v>
      </c>
      <c r="O16" s="15">
        <f t="shared" si="7"/>
        <v>-78.58695652173913</v>
      </c>
    </row>
    <row r="17" spans="1:15" ht="17.25" customHeight="1">
      <c r="A17" s="9">
        <v>8</v>
      </c>
      <c r="B17" s="10" t="s">
        <v>36</v>
      </c>
      <c r="C17" s="10" t="s">
        <v>37</v>
      </c>
      <c r="D17" s="10" t="s">
        <v>19</v>
      </c>
      <c r="E17" s="11">
        <v>96</v>
      </c>
      <c r="F17" s="12">
        <f t="shared" si="0"/>
        <v>0.41739130434782606</v>
      </c>
      <c r="G17" s="13"/>
      <c r="H17" s="11">
        <v>75</v>
      </c>
      <c r="I17" s="12">
        <f t="shared" si="1"/>
        <v>0.32608695652173914</v>
      </c>
      <c r="J17" s="11">
        <f t="shared" si="2"/>
        <v>171</v>
      </c>
      <c r="K17" s="14">
        <f t="shared" si="3"/>
        <v>85.5</v>
      </c>
      <c r="L17" s="11">
        <f t="shared" si="4"/>
        <v>37.173913043478265</v>
      </c>
      <c r="M17" s="15">
        <f t="shared" si="5"/>
        <v>-62.826086956521735</v>
      </c>
      <c r="N17" s="11">
        <f t="shared" si="6"/>
        <v>-94.2391304347826</v>
      </c>
      <c r="O17" s="15">
        <f t="shared" si="7"/>
        <v>-94.2391304347826</v>
      </c>
    </row>
    <row r="18" spans="1:15" s="24" customFormat="1" ht="17.25" customHeight="1">
      <c r="A18" s="17"/>
      <c r="B18" s="18"/>
      <c r="C18" s="18"/>
      <c r="D18" s="18"/>
      <c r="E18" s="19">
        <v>0</v>
      </c>
      <c r="F18" s="20">
        <f t="shared" si="0"/>
        <v>0</v>
      </c>
      <c r="G18" s="21"/>
      <c r="H18" s="19">
        <v>0</v>
      </c>
      <c r="I18" s="20">
        <f t="shared" si="1"/>
        <v>0</v>
      </c>
      <c r="J18" s="19">
        <f t="shared" si="2"/>
        <v>0</v>
      </c>
      <c r="K18" s="22">
        <f t="shared" si="3"/>
        <v>0</v>
      </c>
      <c r="L18" s="19">
        <f t="shared" si="4"/>
        <v>0</v>
      </c>
      <c r="M18" s="23">
        <f t="shared" si="5"/>
        <v>-100</v>
      </c>
      <c r="N18" s="19">
        <f t="shared" si="6"/>
        <v>-150</v>
      </c>
      <c r="O18" s="23">
        <f t="shared" si="7"/>
        <v>-150</v>
      </c>
    </row>
    <row r="19" spans="1:15" ht="15">
      <c r="A19" s="25"/>
      <c r="B19" s="26"/>
      <c r="C19" s="26"/>
      <c r="D19" s="26"/>
      <c r="E19" s="5"/>
      <c r="F19" s="27"/>
      <c r="G19" s="28"/>
      <c r="H19" s="5"/>
      <c r="I19" s="27"/>
      <c r="J19" s="5"/>
      <c r="K19" s="29"/>
      <c r="L19" s="30"/>
      <c r="M19" s="31"/>
      <c r="N19" s="5"/>
      <c r="O19" s="31"/>
    </row>
    <row r="20" spans="1:15" ht="15">
      <c r="A20" s="25"/>
      <c r="B20" s="26"/>
      <c r="C20" s="26"/>
      <c r="D20" s="26"/>
      <c r="E20" s="5"/>
      <c r="F20" s="5"/>
      <c r="G20" s="28"/>
      <c r="H20" s="28"/>
      <c r="I20" s="28"/>
      <c r="J20" s="5"/>
      <c r="K20" s="5"/>
      <c r="L20" s="5"/>
      <c r="M20" s="5"/>
      <c r="N20" s="5"/>
      <c r="O20" s="5"/>
    </row>
    <row r="21" spans="1:15" ht="15">
      <c r="A21" s="3"/>
      <c r="B21" s="70" t="s">
        <v>38</v>
      </c>
      <c r="C21" s="70"/>
      <c r="D21" s="70"/>
      <c r="E21" s="3"/>
      <c r="F21" s="3"/>
      <c r="G21" s="3"/>
      <c r="H21" s="70" t="s">
        <v>39</v>
      </c>
      <c r="I21" s="70"/>
      <c r="J21" s="70"/>
      <c r="K21" s="70"/>
      <c r="L21" s="70"/>
      <c r="M21" s="70"/>
      <c r="N21" s="5"/>
      <c r="O21" s="5"/>
    </row>
    <row r="22" spans="1:15" ht="15">
      <c r="A22" s="3"/>
      <c r="B22" s="3"/>
      <c r="C22" s="70" t="s">
        <v>40</v>
      </c>
      <c r="D22" s="70"/>
      <c r="E22" s="3"/>
      <c r="F22" s="3"/>
      <c r="G22" s="3"/>
      <c r="H22" s="3"/>
      <c r="I22" s="3"/>
      <c r="J22" s="70" t="s">
        <v>41</v>
      </c>
      <c r="K22" s="70"/>
      <c r="L22" s="70"/>
      <c r="M22" s="70"/>
      <c r="N22" s="5"/>
      <c r="O22" s="5"/>
    </row>
    <row r="23" spans="1:15" ht="15">
      <c r="A23" s="25"/>
      <c r="B23" s="26"/>
      <c r="C23" s="26"/>
      <c r="D23" s="26"/>
      <c r="E23" s="5"/>
      <c r="F23" s="5"/>
      <c r="G23" s="28"/>
      <c r="H23" s="28"/>
      <c r="I23" s="28"/>
      <c r="J23" s="5"/>
      <c r="K23" s="5"/>
      <c r="L23" s="5"/>
      <c r="M23" s="5"/>
      <c r="N23" s="5"/>
      <c r="O23" s="5"/>
    </row>
    <row r="24" spans="1:15" ht="16.5">
      <c r="A24" s="32"/>
      <c r="B24" s="33"/>
      <c r="C24" s="33"/>
      <c r="D24" s="33"/>
      <c r="E24" s="2"/>
      <c r="F24" s="2"/>
      <c r="G24" s="34"/>
      <c r="H24" s="34"/>
      <c r="I24" s="34"/>
      <c r="J24" s="2"/>
      <c r="K24" s="2"/>
      <c r="L24" s="2"/>
      <c r="M24" s="2"/>
      <c r="N24" s="2"/>
      <c r="O24" s="2"/>
    </row>
  </sheetData>
  <sheetProtection/>
  <mergeCells count="19">
    <mergeCell ref="O8:O9"/>
    <mergeCell ref="B21:D21"/>
    <mergeCell ref="H21:M21"/>
    <mergeCell ref="B5:O5"/>
    <mergeCell ref="A2:O2"/>
    <mergeCell ref="A3:O3"/>
    <mergeCell ref="A4:O4"/>
    <mergeCell ref="B7:K7"/>
    <mergeCell ref="A8:A9"/>
    <mergeCell ref="B8:B9"/>
    <mergeCell ref="C22:D22"/>
    <mergeCell ref="J22:M22"/>
    <mergeCell ref="J8:J9"/>
    <mergeCell ref="K8:K9"/>
    <mergeCell ref="M8:M9"/>
    <mergeCell ref="N8:N9"/>
    <mergeCell ref="C8:C9"/>
    <mergeCell ref="D8:D9"/>
    <mergeCell ref="E8:I8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M23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2.421875" style="36" customWidth="1"/>
    <col min="2" max="2" width="16.28125" style="36" customWidth="1"/>
    <col min="3" max="3" width="9.28125" style="36" customWidth="1"/>
    <col min="4" max="4" width="8.00390625" style="36" customWidth="1"/>
    <col min="5" max="35" width="2.57421875" style="36" customWidth="1"/>
    <col min="36" max="36" width="3.00390625" style="36" customWidth="1"/>
    <col min="37" max="37" width="4.8515625" style="36" customWidth="1"/>
    <col min="38" max="38" width="4.57421875" style="36" customWidth="1"/>
    <col min="39" max="39" width="4.8515625" style="36" customWidth="1"/>
    <col min="40" max="16384" width="9.140625" style="36" customWidth="1"/>
  </cols>
  <sheetData>
    <row r="3" spans="1:39" ht="15.7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44"/>
    </row>
    <row r="4" spans="1:39" ht="15.75">
      <c r="A4" s="77" t="s">
        <v>43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</row>
    <row r="5" spans="1:39" ht="15.75">
      <c r="A5" s="86" t="s">
        <v>44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</row>
    <row r="6" spans="1:39" ht="15.75">
      <c r="A6" s="35"/>
      <c r="B6" s="86" t="s">
        <v>98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</row>
    <row r="7" ht="12.75">
      <c r="B7" s="36" t="s">
        <v>45</v>
      </c>
    </row>
    <row r="8" spans="1:39" ht="13.5">
      <c r="A8" s="87" t="s">
        <v>4</v>
      </c>
      <c r="B8" s="87" t="s">
        <v>5</v>
      </c>
      <c r="C8" s="87" t="s">
        <v>6</v>
      </c>
      <c r="D8" s="87" t="s">
        <v>7</v>
      </c>
      <c r="E8" s="81" t="s">
        <v>46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 t="s">
        <v>47</v>
      </c>
      <c r="AK8" s="81" t="s">
        <v>48</v>
      </c>
      <c r="AL8" s="81" t="s">
        <v>49</v>
      </c>
      <c r="AM8" s="81" t="s">
        <v>50</v>
      </c>
    </row>
    <row r="9" spans="1:39" ht="13.5">
      <c r="A9" s="87"/>
      <c r="B9" s="87"/>
      <c r="C9" s="87"/>
      <c r="D9" s="87"/>
      <c r="E9" s="38">
        <v>1</v>
      </c>
      <c r="F9" s="38">
        <v>2</v>
      </c>
      <c r="G9" s="38" t="s">
        <v>51</v>
      </c>
      <c r="H9" s="38" t="s">
        <v>52</v>
      </c>
      <c r="I9" s="38">
        <v>4</v>
      </c>
      <c r="J9" s="38" t="s">
        <v>53</v>
      </c>
      <c r="K9" s="38" t="s">
        <v>54</v>
      </c>
      <c r="L9" s="38" t="s">
        <v>55</v>
      </c>
      <c r="M9" s="38">
        <v>6</v>
      </c>
      <c r="N9" s="38">
        <v>7</v>
      </c>
      <c r="O9" s="38" t="s">
        <v>56</v>
      </c>
      <c r="P9" s="38" t="s">
        <v>57</v>
      </c>
      <c r="Q9" s="38">
        <v>9</v>
      </c>
      <c r="R9" s="38" t="s">
        <v>58</v>
      </c>
      <c r="S9" s="38" t="s">
        <v>59</v>
      </c>
      <c r="T9" s="38">
        <v>11</v>
      </c>
      <c r="U9" s="38" t="s">
        <v>60</v>
      </c>
      <c r="V9" s="38" t="s">
        <v>61</v>
      </c>
      <c r="W9" s="38">
        <v>13</v>
      </c>
      <c r="X9" s="38">
        <v>14</v>
      </c>
      <c r="Y9" s="38" t="s">
        <v>62</v>
      </c>
      <c r="Z9" s="38" t="s">
        <v>63</v>
      </c>
      <c r="AA9" s="38" t="s">
        <v>64</v>
      </c>
      <c r="AB9" s="38" t="s">
        <v>65</v>
      </c>
      <c r="AC9" s="38">
        <v>17</v>
      </c>
      <c r="AD9" s="38" t="s">
        <v>66</v>
      </c>
      <c r="AE9" s="38" t="s">
        <v>67</v>
      </c>
      <c r="AF9" s="38" t="s">
        <v>68</v>
      </c>
      <c r="AG9" s="38">
        <v>19</v>
      </c>
      <c r="AH9" s="38">
        <v>20</v>
      </c>
      <c r="AI9" s="38">
        <v>21</v>
      </c>
      <c r="AJ9" s="81"/>
      <c r="AK9" s="81"/>
      <c r="AL9" s="81"/>
      <c r="AM9" s="81"/>
    </row>
    <row r="10" spans="1:39" ht="19.5" customHeight="1">
      <c r="A10" s="9">
        <v>1</v>
      </c>
      <c r="B10" s="39" t="s">
        <v>69</v>
      </c>
      <c r="C10" s="39" t="s">
        <v>70</v>
      </c>
      <c r="D10" s="39" t="s">
        <v>71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40">
        <f aca="true" t="shared" si="0" ref="AJ10:AJ15">SUM(E10:AI10)</f>
        <v>0</v>
      </c>
      <c r="AK10" s="41" t="s">
        <v>72</v>
      </c>
      <c r="AL10" s="42">
        <v>0</v>
      </c>
      <c r="AM10" s="42">
        <v>0</v>
      </c>
    </row>
    <row r="11" spans="1:39" ht="19.5" customHeight="1">
      <c r="A11" s="9">
        <v>2</v>
      </c>
      <c r="B11" s="39" t="s">
        <v>73</v>
      </c>
      <c r="C11" s="39" t="s">
        <v>74</v>
      </c>
      <c r="D11" s="39" t="s">
        <v>75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40">
        <f t="shared" si="0"/>
        <v>0</v>
      </c>
      <c r="AK11" s="41" t="s">
        <v>76</v>
      </c>
      <c r="AL11" s="42">
        <v>0</v>
      </c>
      <c r="AM11" s="42">
        <v>0</v>
      </c>
    </row>
    <row r="12" spans="1:39" ht="19.5" customHeight="1">
      <c r="A12" s="9">
        <v>3</v>
      </c>
      <c r="B12" s="39" t="s">
        <v>77</v>
      </c>
      <c r="C12" s="39" t="s">
        <v>78</v>
      </c>
      <c r="D12" s="39" t="s">
        <v>71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40">
        <f>SUM(E12:AI12)</f>
        <v>0</v>
      </c>
      <c r="AK12" s="41" t="s">
        <v>79</v>
      </c>
      <c r="AL12" s="42">
        <v>-3.2</v>
      </c>
      <c r="AM12" s="42">
        <v>-3.2</v>
      </c>
    </row>
    <row r="13" spans="1:39" ht="19.5" customHeight="1">
      <c r="A13" s="9">
        <v>4</v>
      </c>
      <c r="B13" s="39" t="s">
        <v>80</v>
      </c>
      <c r="C13" s="39" t="s">
        <v>81</v>
      </c>
      <c r="D13" s="39" t="s">
        <v>71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40">
        <f>SUM(E13:AI13)</f>
        <v>0</v>
      </c>
      <c r="AK13" s="41" t="s">
        <v>82</v>
      </c>
      <c r="AL13" s="42">
        <v>-7.6</v>
      </c>
      <c r="AM13" s="42">
        <v>-7.6</v>
      </c>
    </row>
    <row r="14" spans="1:39" ht="19.5" customHeight="1">
      <c r="A14" s="9">
        <v>5</v>
      </c>
      <c r="B14" s="39" t="s">
        <v>83</v>
      </c>
      <c r="C14" s="39" t="s">
        <v>84</v>
      </c>
      <c r="D14" s="39" t="s">
        <v>71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40">
        <f t="shared" si="0"/>
        <v>0</v>
      </c>
      <c r="AK14" s="41" t="s">
        <v>85</v>
      </c>
      <c r="AL14" s="42">
        <v>-15.6</v>
      </c>
      <c r="AM14" s="42">
        <v>-15.6</v>
      </c>
    </row>
    <row r="15" spans="1:39" ht="19.5" customHeight="1">
      <c r="A15" s="9">
        <v>6</v>
      </c>
      <c r="B15" s="39" t="s">
        <v>86</v>
      </c>
      <c r="C15" s="39" t="s">
        <v>87</v>
      </c>
      <c r="D15" s="39" t="s">
        <v>88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20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40">
        <f t="shared" si="0"/>
        <v>20</v>
      </c>
      <c r="AK15" s="41" t="s">
        <v>89</v>
      </c>
      <c r="AL15" s="42">
        <v>-20.8</v>
      </c>
      <c r="AM15" s="42">
        <v>-40.8</v>
      </c>
    </row>
    <row r="16" spans="1:39" ht="19.5" customHeight="1">
      <c r="A16" s="9"/>
      <c r="B16" s="39" t="s">
        <v>90</v>
      </c>
      <c r="C16" s="39" t="s">
        <v>91</v>
      </c>
      <c r="D16" s="39" t="s">
        <v>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20</v>
      </c>
      <c r="M16" s="43">
        <v>0</v>
      </c>
      <c r="N16" s="43">
        <v>0</v>
      </c>
      <c r="O16" s="43">
        <v>0</v>
      </c>
      <c r="P16" s="43">
        <v>20</v>
      </c>
      <c r="Q16" s="43">
        <v>0</v>
      </c>
      <c r="R16" s="43">
        <v>0</v>
      </c>
      <c r="S16" s="43">
        <v>0</v>
      </c>
      <c r="T16" s="43">
        <v>0</v>
      </c>
      <c r="U16" s="82" t="s">
        <v>93</v>
      </c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</row>
    <row r="17" spans="1:39" ht="19.5" customHeight="1">
      <c r="A17" s="9"/>
      <c r="B17" s="39" t="s">
        <v>94</v>
      </c>
      <c r="C17" s="39" t="s">
        <v>95</v>
      </c>
      <c r="D17" s="39" t="s">
        <v>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20</v>
      </c>
      <c r="M17" s="43">
        <v>0</v>
      </c>
      <c r="N17" s="43">
        <v>0</v>
      </c>
      <c r="O17" s="82" t="s">
        <v>93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4"/>
    </row>
    <row r="18" spans="1:39" ht="12.75">
      <c r="A18" s="85" t="s">
        <v>97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</row>
    <row r="19" spans="1:39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</row>
    <row r="23" spans="1:39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</row>
  </sheetData>
  <sheetProtection/>
  <mergeCells count="17">
    <mergeCell ref="B6:AM6"/>
    <mergeCell ref="A3:AL3"/>
    <mergeCell ref="A4:AM4"/>
    <mergeCell ref="A5:AM5"/>
    <mergeCell ref="A8:A9"/>
    <mergeCell ref="B8:B9"/>
    <mergeCell ref="C8:C9"/>
    <mergeCell ref="D8:D9"/>
    <mergeCell ref="E8:AI8"/>
    <mergeCell ref="AJ8:AJ9"/>
    <mergeCell ref="A23:AM23"/>
    <mergeCell ref="AK8:AK9"/>
    <mergeCell ref="AL8:AL9"/>
    <mergeCell ref="AM8:AM9"/>
    <mergeCell ref="U16:AM16"/>
    <mergeCell ref="O17:AM17"/>
    <mergeCell ref="A18:AM19"/>
  </mergeCells>
  <printOptions/>
  <pageMargins left="0.7086614173228347" right="0.2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21"/>
  <sheetViews>
    <sheetView zoomScalePageLayoutView="0" workbookViewId="0" topLeftCell="A1">
      <selection activeCell="N31" sqref="N31:O31"/>
    </sheetView>
  </sheetViews>
  <sheetFormatPr defaultColWidth="9.140625" defaultRowHeight="15"/>
  <cols>
    <col min="1" max="1" width="2.421875" style="45" customWidth="1"/>
    <col min="2" max="2" width="20.8515625" style="45" customWidth="1"/>
    <col min="3" max="3" width="10.00390625" style="45" customWidth="1"/>
    <col min="4" max="4" width="11.421875" style="45" customWidth="1"/>
    <col min="5" max="16" width="3.8515625" style="45" customWidth="1"/>
    <col min="17" max="17" width="5.140625" style="45" customWidth="1"/>
    <col min="18" max="18" width="5.7109375" style="45" customWidth="1"/>
    <col min="19" max="19" width="7.00390625" style="45" customWidth="1"/>
    <col min="20" max="20" width="7.57421875" style="45" customWidth="1"/>
    <col min="21" max="16384" width="9.140625" style="45" customWidth="1"/>
  </cols>
  <sheetData>
    <row r="3" spans="1:19" ht="15.7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20" ht="15.75">
      <c r="A4" s="77" t="s">
        <v>109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15.75">
      <c r="A5" s="77" t="s">
        <v>99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16.5" customHeight="1">
      <c r="A6" s="77" t="s">
        <v>42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8" spans="1:20" ht="12.75">
      <c r="A8" s="87" t="s">
        <v>4</v>
      </c>
      <c r="B8" s="87" t="s">
        <v>5</v>
      </c>
      <c r="C8" s="87" t="s">
        <v>6</v>
      </c>
      <c r="D8" s="87" t="s">
        <v>7</v>
      </c>
      <c r="E8" s="90" t="s">
        <v>46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88" t="s">
        <v>47</v>
      </c>
      <c r="R8" s="88" t="s">
        <v>48</v>
      </c>
      <c r="S8" s="88" t="s">
        <v>49</v>
      </c>
      <c r="T8" s="88" t="s">
        <v>50</v>
      </c>
    </row>
    <row r="9" spans="1:20" ht="27" customHeight="1">
      <c r="A9" s="87"/>
      <c r="B9" s="87"/>
      <c r="C9" s="87"/>
      <c r="D9" s="87"/>
      <c r="E9" s="51">
        <v>1</v>
      </c>
      <c r="F9" s="51">
        <v>2</v>
      </c>
      <c r="G9" s="51">
        <v>3</v>
      </c>
      <c r="H9" s="51" t="s">
        <v>100</v>
      </c>
      <c r="I9" s="51" t="s">
        <v>101</v>
      </c>
      <c r="J9" s="51">
        <v>5</v>
      </c>
      <c r="K9" s="51" t="s">
        <v>102</v>
      </c>
      <c r="L9" s="51" t="s">
        <v>103</v>
      </c>
      <c r="M9" s="51">
        <v>7</v>
      </c>
      <c r="N9" s="51">
        <v>8</v>
      </c>
      <c r="O9" s="51">
        <v>9</v>
      </c>
      <c r="P9" s="51">
        <v>10</v>
      </c>
      <c r="Q9" s="89"/>
      <c r="R9" s="89"/>
      <c r="S9" s="89"/>
      <c r="T9" s="89"/>
    </row>
    <row r="10" spans="1:20" ht="25.5" customHeight="1">
      <c r="A10" s="9">
        <v>1</v>
      </c>
      <c r="B10" s="46" t="s">
        <v>83</v>
      </c>
      <c r="C10" s="46" t="s">
        <v>84</v>
      </c>
      <c r="D10" s="46" t="s">
        <v>71</v>
      </c>
      <c r="E10" s="47">
        <v>0</v>
      </c>
      <c r="F10" s="47">
        <v>0</v>
      </c>
      <c r="G10" s="47">
        <v>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52">
        <f aca="true" t="shared" si="0" ref="Q10:Q15">SUM(E10:P10)</f>
        <v>4</v>
      </c>
      <c r="R10" s="53" t="s">
        <v>104</v>
      </c>
      <c r="S10" s="49">
        <v>0</v>
      </c>
      <c r="T10" s="49">
        <f aca="true" t="shared" si="1" ref="T10:T15">Q10+S10</f>
        <v>4</v>
      </c>
    </row>
    <row r="11" spans="1:20" ht="25.5" customHeight="1">
      <c r="A11" s="9">
        <v>2</v>
      </c>
      <c r="B11" s="46" t="s">
        <v>69</v>
      </c>
      <c r="C11" s="46" t="s">
        <v>70</v>
      </c>
      <c r="D11" s="46" t="s">
        <v>71</v>
      </c>
      <c r="E11" s="47">
        <v>0</v>
      </c>
      <c r="F11" s="47">
        <v>0</v>
      </c>
      <c r="G11" s="47">
        <v>0</v>
      </c>
      <c r="H11" s="47">
        <v>4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52">
        <f t="shared" si="0"/>
        <v>4</v>
      </c>
      <c r="R11" s="53" t="s">
        <v>105</v>
      </c>
      <c r="S11" s="49">
        <v>0</v>
      </c>
      <c r="T11" s="49">
        <f t="shared" si="1"/>
        <v>4</v>
      </c>
    </row>
    <row r="12" spans="1:20" ht="25.5" customHeight="1">
      <c r="A12" s="9">
        <v>3</v>
      </c>
      <c r="B12" s="46" t="s">
        <v>73</v>
      </c>
      <c r="C12" s="46" t="s">
        <v>74</v>
      </c>
      <c r="D12" s="46" t="s">
        <v>75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4</v>
      </c>
      <c r="M12" s="47">
        <v>0</v>
      </c>
      <c r="N12" s="47">
        <v>0</v>
      </c>
      <c r="O12" s="47">
        <v>4</v>
      </c>
      <c r="P12" s="47">
        <v>0</v>
      </c>
      <c r="Q12" s="52">
        <f t="shared" si="0"/>
        <v>8</v>
      </c>
      <c r="R12" s="53" t="s">
        <v>106</v>
      </c>
      <c r="S12" s="49">
        <v>0</v>
      </c>
      <c r="T12" s="49">
        <f t="shared" si="1"/>
        <v>8</v>
      </c>
    </row>
    <row r="13" spans="1:20" ht="25.5" customHeight="1">
      <c r="A13" s="9">
        <v>4</v>
      </c>
      <c r="B13" s="46" t="s">
        <v>77</v>
      </c>
      <c r="C13" s="46" t="s">
        <v>78</v>
      </c>
      <c r="D13" s="46" t="s">
        <v>71</v>
      </c>
      <c r="E13" s="47">
        <v>4</v>
      </c>
      <c r="F13" s="47">
        <v>4</v>
      </c>
      <c r="G13" s="47">
        <v>8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52">
        <f t="shared" si="0"/>
        <v>16</v>
      </c>
      <c r="R13" s="53" t="s">
        <v>107</v>
      </c>
      <c r="S13" s="49">
        <v>3</v>
      </c>
      <c r="T13" s="49">
        <f t="shared" si="1"/>
        <v>19</v>
      </c>
    </row>
    <row r="14" spans="1:20" ht="25.5" customHeight="1">
      <c r="A14" s="9">
        <v>5</v>
      </c>
      <c r="B14" s="46" t="s">
        <v>80</v>
      </c>
      <c r="C14" s="46" t="s">
        <v>81</v>
      </c>
      <c r="D14" s="46" t="s">
        <v>71</v>
      </c>
      <c r="E14" s="47">
        <v>4</v>
      </c>
      <c r="F14" s="47">
        <v>4</v>
      </c>
      <c r="G14" s="47">
        <v>8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4</v>
      </c>
      <c r="P14" s="47">
        <v>0</v>
      </c>
      <c r="Q14" s="52">
        <f t="shared" si="0"/>
        <v>20</v>
      </c>
      <c r="R14" s="53" t="s">
        <v>110</v>
      </c>
      <c r="S14" s="49">
        <v>0</v>
      </c>
      <c r="T14" s="49">
        <f t="shared" si="1"/>
        <v>20</v>
      </c>
    </row>
    <row r="15" spans="1:20" ht="25.5" customHeight="1">
      <c r="A15" s="9">
        <v>6</v>
      </c>
      <c r="B15" s="46" t="s">
        <v>86</v>
      </c>
      <c r="C15" s="46" t="s">
        <v>87</v>
      </c>
      <c r="D15" s="46" t="s">
        <v>88</v>
      </c>
      <c r="E15" s="47">
        <v>0</v>
      </c>
      <c r="F15" s="47">
        <v>0</v>
      </c>
      <c r="G15" s="47">
        <v>0</v>
      </c>
      <c r="H15" s="47">
        <v>4</v>
      </c>
      <c r="I15" s="47">
        <v>4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52">
        <f t="shared" si="0"/>
        <v>8</v>
      </c>
      <c r="R15" s="48" t="s">
        <v>108</v>
      </c>
      <c r="S15" s="49">
        <v>12</v>
      </c>
      <c r="T15" s="49">
        <f t="shared" si="1"/>
        <v>20</v>
      </c>
    </row>
    <row r="16" spans="1:20" ht="12.75">
      <c r="A16" s="85" t="s">
        <v>97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0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21" spans="1:20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</sheetData>
  <sheetProtection/>
  <mergeCells count="15">
    <mergeCell ref="A8:A9"/>
    <mergeCell ref="C8:C9"/>
    <mergeCell ref="D8:D9"/>
    <mergeCell ref="A3:S3"/>
    <mergeCell ref="A4:T4"/>
    <mergeCell ref="A5:T5"/>
    <mergeCell ref="A6:T6"/>
    <mergeCell ref="E8:P8"/>
    <mergeCell ref="Q8:Q9"/>
    <mergeCell ref="R8:R9"/>
    <mergeCell ref="T8:T9"/>
    <mergeCell ref="S8:S9"/>
    <mergeCell ref="A16:T17"/>
    <mergeCell ref="A21:T21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3.8515625" style="36" customWidth="1"/>
    <col min="2" max="2" width="24.57421875" style="36" customWidth="1"/>
    <col min="3" max="3" width="16.8515625" style="36" customWidth="1"/>
    <col min="4" max="4" width="14.421875" style="36" customWidth="1"/>
    <col min="5" max="8" width="9.140625" style="36" customWidth="1"/>
    <col min="9" max="9" width="9.8515625" style="36" customWidth="1"/>
    <col min="10" max="10" width="9.140625" style="36" customWidth="1"/>
    <col min="11" max="11" width="12.421875" style="36" customWidth="1"/>
    <col min="12" max="16384" width="9.140625" style="36" customWidth="1"/>
  </cols>
  <sheetData>
    <row r="1" spans="2:10" ht="22.5" customHeight="1">
      <c r="B1" s="78" t="s">
        <v>125</v>
      </c>
      <c r="C1" s="78"/>
      <c r="D1" s="78"/>
      <c r="E1" s="78"/>
      <c r="F1" s="78"/>
      <c r="G1" s="78"/>
      <c r="H1" s="78"/>
      <c r="I1" s="78"/>
      <c r="J1" s="78"/>
    </row>
    <row r="2" spans="1:11" ht="19.5" customHeight="1">
      <c r="A2" s="55"/>
      <c r="B2" s="95" t="s">
        <v>126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ht="15" customHeight="1">
      <c r="A3" s="50" t="s">
        <v>111</v>
      </c>
      <c r="B3" s="86" t="s">
        <v>116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ht="15" customHeight="1">
      <c r="A4" s="50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" customHeight="1">
      <c r="A5" s="50"/>
      <c r="B5" s="86" t="s">
        <v>117</v>
      </c>
      <c r="C5" s="86"/>
      <c r="D5" s="86"/>
      <c r="E5" s="86"/>
      <c r="F5" s="86"/>
      <c r="G5" s="86"/>
      <c r="H5" s="86"/>
      <c r="I5" s="86"/>
      <c r="J5" s="86"/>
      <c r="K5" s="86"/>
    </row>
    <row r="6" spans="1:11" ht="15" customHeight="1">
      <c r="A6" s="50"/>
      <c r="B6" s="56"/>
      <c r="C6" s="56"/>
      <c r="D6" s="56"/>
      <c r="E6" s="56"/>
      <c r="F6" s="56"/>
      <c r="G6" s="56"/>
      <c r="H6" s="56"/>
      <c r="I6" s="56"/>
      <c r="J6" s="56"/>
      <c r="K6" s="54"/>
    </row>
    <row r="7" spans="1:11" s="57" customFormat="1" ht="21.75" customHeight="1">
      <c r="A7" s="96" t="s">
        <v>4</v>
      </c>
      <c r="B7" s="96" t="s">
        <v>5</v>
      </c>
      <c r="C7" s="96" t="s">
        <v>6</v>
      </c>
      <c r="D7" s="96" t="s">
        <v>7</v>
      </c>
      <c r="E7" s="96" t="s">
        <v>112</v>
      </c>
      <c r="F7" s="96" t="s">
        <v>113</v>
      </c>
      <c r="G7" s="96"/>
      <c r="H7" s="96"/>
      <c r="I7" s="96"/>
      <c r="J7" s="92" t="s">
        <v>114</v>
      </c>
      <c r="K7" s="93" t="s">
        <v>50</v>
      </c>
    </row>
    <row r="8" spans="1:11" s="57" customFormat="1" ht="15.75" customHeight="1">
      <c r="A8" s="96"/>
      <c r="B8" s="96"/>
      <c r="C8" s="96"/>
      <c r="D8" s="96"/>
      <c r="E8" s="96"/>
      <c r="F8" s="58" t="s">
        <v>48</v>
      </c>
      <c r="G8" s="58" t="s">
        <v>49</v>
      </c>
      <c r="H8" s="58" t="s">
        <v>115</v>
      </c>
      <c r="I8" s="58" t="s">
        <v>50</v>
      </c>
      <c r="J8" s="92"/>
      <c r="K8" s="94"/>
    </row>
    <row r="9" spans="1:11" ht="16.5" customHeight="1">
      <c r="A9" s="9">
        <v>1</v>
      </c>
      <c r="B9" s="10" t="s">
        <v>17</v>
      </c>
      <c r="C9" s="10" t="s">
        <v>18</v>
      </c>
      <c r="D9" s="10" t="s">
        <v>19</v>
      </c>
      <c r="E9" s="60">
        <v>-57.07</v>
      </c>
      <c r="F9" s="61" t="s">
        <v>119</v>
      </c>
      <c r="G9" s="60"/>
      <c r="H9" s="62"/>
      <c r="I9" s="60">
        <f>G9+H9</f>
        <v>0</v>
      </c>
      <c r="J9" s="60">
        <v>-4</v>
      </c>
      <c r="K9" s="60">
        <f>E9+I9+J9</f>
        <v>-61.07</v>
      </c>
    </row>
    <row r="10" spans="1:11" ht="16.5" customHeight="1">
      <c r="A10" s="9">
        <v>2</v>
      </c>
      <c r="B10" s="10" t="s">
        <v>20</v>
      </c>
      <c r="C10" s="10" t="s">
        <v>21</v>
      </c>
      <c r="D10" s="10" t="s">
        <v>22</v>
      </c>
      <c r="E10" s="63">
        <v>-57.72</v>
      </c>
      <c r="F10" s="61" t="s">
        <v>120</v>
      </c>
      <c r="G10" s="63"/>
      <c r="H10" s="59"/>
      <c r="I10" s="60">
        <f>G10+H10</f>
        <v>0</v>
      </c>
      <c r="J10" s="60">
        <v>-8</v>
      </c>
      <c r="K10" s="60">
        <f>E10+I10+J10</f>
        <v>-65.72</v>
      </c>
    </row>
    <row r="11" spans="1:11" ht="16.5" customHeight="1">
      <c r="A11" s="9">
        <v>3</v>
      </c>
      <c r="B11" s="10" t="s">
        <v>23</v>
      </c>
      <c r="C11" s="10" t="s">
        <v>24</v>
      </c>
      <c r="D11" s="10" t="s">
        <v>19</v>
      </c>
      <c r="E11" s="63">
        <v>-64.57</v>
      </c>
      <c r="F11" s="61" t="s">
        <v>121</v>
      </c>
      <c r="G11" s="63">
        <v>-3.2</v>
      </c>
      <c r="H11" s="59"/>
      <c r="I11" s="60">
        <f>G11+H11</f>
        <v>-3.2</v>
      </c>
      <c r="J11" s="60">
        <v>-19</v>
      </c>
      <c r="K11" s="60">
        <f>E11+I11+J11</f>
        <v>-86.77</v>
      </c>
    </row>
    <row r="12" spans="1:11" ht="16.5" customHeight="1">
      <c r="A12" s="9">
        <v>4</v>
      </c>
      <c r="B12" s="10" t="s">
        <v>25</v>
      </c>
      <c r="C12" s="10" t="s">
        <v>26</v>
      </c>
      <c r="D12" s="10" t="s">
        <v>19</v>
      </c>
      <c r="E12" s="63">
        <v>-72.72</v>
      </c>
      <c r="F12" s="61" t="s">
        <v>122</v>
      </c>
      <c r="G12" s="63">
        <v>-7.6</v>
      </c>
      <c r="H12" s="59"/>
      <c r="I12" s="60">
        <f>G12+H12</f>
        <v>-7.6</v>
      </c>
      <c r="J12" s="60">
        <v>-20</v>
      </c>
      <c r="K12" s="60">
        <f>E12+I12+J12</f>
        <v>-100.32</v>
      </c>
    </row>
    <row r="13" spans="1:11" ht="16.5" customHeight="1">
      <c r="A13" s="9">
        <v>5</v>
      </c>
      <c r="B13" s="10" t="s">
        <v>36</v>
      </c>
      <c r="C13" s="10" t="s">
        <v>37</v>
      </c>
      <c r="D13" s="10" t="s">
        <v>19</v>
      </c>
      <c r="E13" s="63">
        <v>-94.24</v>
      </c>
      <c r="F13" s="61" t="s">
        <v>123</v>
      </c>
      <c r="G13" s="63">
        <v>-15.6</v>
      </c>
      <c r="H13" s="59"/>
      <c r="I13" s="60">
        <f>G13+H13</f>
        <v>-15.6</v>
      </c>
      <c r="J13" s="60">
        <v>-4</v>
      </c>
      <c r="K13" s="60">
        <f>E13+I13+J13</f>
        <v>-113.83999999999999</v>
      </c>
    </row>
    <row r="14" spans="1:11" ht="16.5" customHeight="1">
      <c r="A14" s="9">
        <v>6</v>
      </c>
      <c r="B14" s="10" t="s">
        <v>33</v>
      </c>
      <c r="C14" s="10" t="s">
        <v>34</v>
      </c>
      <c r="D14" s="10" t="s">
        <v>35</v>
      </c>
      <c r="E14" s="63">
        <v>-78.59</v>
      </c>
      <c r="F14" s="61" t="s">
        <v>124</v>
      </c>
      <c r="G14" s="63">
        <v>-20.8</v>
      </c>
      <c r="H14" s="63">
        <v>-20</v>
      </c>
      <c r="I14" s="60">
        <f>G14+H14</f>
        <v>-40.8</v>
      </c>
      <c r="J14" s="60">
        <v>-20</v>
      </c>
      <c r="K14" s="60">
        <f>E14+I14+J14</f>
        <v>-139.39</v>
      </c>
    </row>
    <row r="15" spans="1:11" ht="16.5" customHeight="1">
      <c r="A15" s="9"/>
      <c r="B15" s="10" t="s">
        <v>27</v>
      </c>
      <c r="C15" s="10" t="s">
        <v>28</v>
      </c>
      <c r="D15" s="10" t="s">
        <v>29</v>
      </c>
      <c r="E15" s="63">
        <v>-75.33</v>
      </c>
      <c r="F15" s="97" t="s">
        <v>93</v>
      </c>
      <c r="G15" s="98"/>
      <c r="H15" s="98"/>
      <c r="I15" s="98"/>
      <c r="J15" s="98"/>
      <c r="K15" s="99"/>
    </row>
    <row r="16" spans="1:11" ht="16.5" customHeight="1">
      <c r="A16" s="9"/>
      <c r="B16" s="10" t="s">
        <v>30</v>
      </c>
      <c r="C16" s="10" t="s">
        <v>31</v>
      </c>
      <c r="D16" s="10" t="s">
        <v>32</v>
      </c>
      <c r="E16" s="63">
        <v>-76.3</v>
      </c>
      <c r="F16" s="97" t="s">
        <v>93</v>
      </c>
      <c r="G16" s="98"/>
      <c r="H16" s="98"/>
      <c r="I16" s="98"/>
      <c r="J16" s="98"/>
      <c r="K16" s="99"/>
    </row>
    <row r="17" spans="1:11" ht="12.75">
      <c r="A17" s="64"/>
      <c r="B17" s="64"/>
      <c r="C17" s="64"/>
      <c r="D17" s="64"/>
      <c r="E17" s="66"/>
      <c r="F17" s="67"/>
      <c r="G17" s="66"/>
      <c r="H17" s="64"/>
      <c r="I17" s="64"/>
      <c r="J17" s="68"/>
      <c r="K17" s="68"/>
    </row>
    <row r="18" spans="1:11" ht="12.75">
      <c r="A18" s="64"/>
      <c r="B18" s="64"/>
      <c r="C18" s="64"/>
      <c r="D18" s="64"/>
      <c r="E18" s="66"/>
      <c r="F18" s="67"/>
      <c r="G18" s="66"/>
      <c r="H18" s="64"/>
      <c r="I18" s="64"/>
      <c r="J18" s="68"/>
      <c r="K18" s="68"/>
    </row>
    <row r="19" spans="1:11" ht="12.75">
      <c r="A19" s="64"/>
      <c r="B19" s="64"/>
      <c r="C19" s="64"/>
      <c r="D19" s="64"/>
      <c r="E19" s="66"/>
      <c r="F19" s="67"/>
      <c r="G19" s="66"/>
      <c r="H19" s="64"/>
      <c r="I19" s="64"/>
      <c r="J19" s="68"/>
      <c r="K19" s="68"/>
    </row>
    <row r="20" spans="1:11" ht="12.75">
      <c r="A20" s="64"/>
      <c r="B20" s="65"/>
      <c r="C20" s="65"/>
      <c r="D20" s="65"/>
      <c r="E20" s="66"/>
      <c r="F20" s="67"/>
      <c r="G20" s="66"/>
      <c r="H20" s="64"/>
      <c r="I20" s="64"/>
      <c r="J20" s="68"/>
      <c r="K20" s="64"/>
    </row>
    <row r="21" spans="1:15" ht="15">
      <c r="A21" s="3"/>
      <c r="B21" s="69" t="s">
        <v>118</v>
      </c>
      <c r="C21" s="69"/>
      <c r="D21" s="69"/>
      <c r="E21" s="3"/>
      <c r="F21" s="3"/>
      <c r="G21" s="3"/>
      <c r="H21" s="69" t="s">
        <v>39</v>
      </c>
      <c r="I21" s="69"/>
      <c r="J21" s="69"/>
      <c r="K21" s="69"/>
      <c r="L21" s="69"/>
      <c r="M21" s="69"/>
      <c r="N21" s="5"/>
      <c r="O21" s="5"/>
    </row>
  </sheetData>
  <sheetProtection/>
  <mergeCells count="14">
    <mergeCell ref="F15:K15"/>
    <mergeCell ref="F16:K16"/>
    <mergeCell ref="A7:A8"/>
    <mergeCell ref="B7:B8"/>
    <mergeCell ref="C7:C8"/>
    <mergeCell ref="D7:D8"/>
    <mergeCell ref="E7:E8"/>
    <mergeCell ref="F7:I7"/>
    <mergeCell ref="J7:J8"/>
    <mergeCell ref="K7:K8"/>
    <mergeCell ref="B5:K5"/>
    <mergeCell ref="B1:J1"/>
    <mergeCell ref="B2:K2"/>
    <mergeCell ref="B3:K3"/>
  </mergeCells>
  <printOptions/>
  <pageMargins left="0.7086614173228347" right="0.52" top="1.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Name</dc:creator>
  <cp:keywords/>
  <dc:description/>
  <cp:lastModifiedBy>My Name</cp:lastModifiedBy>
  <cp:lastPrinted>2011-11-21T10:34:31Z</cp:lastPrinted>
  <dcterms:created xsi:type="dcterms:W3CDTF">2011-10-31T13:51:46Z</dcterms:created>
  <dcterms:modified xsi:type="dcterms:W3CDTF">2011-11-21T10:34:35Z</dcterms:modified>
  <cp:category/>
  <cp:version/>
  <cp:contentType/>
  <cp:contentStatus/>
</cp:coreProperties>
</file>